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9\"/>
    </mc:Choice>
  </mc:AlternateContent>
  <xr:revisionPtr revIDLastSave="0" documentId="13_ncr:1_{3B96F7A9-155D-40A3-BB64-3B6244F395BB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70" i="2" l="1"/>
  <c r="G71" i="2" s="1"/>
  <c r="G72" i="2" s="1"/>
  <c r="F70" i="2"/>
  <c r="F71" i="2" s="1"/>
  <c r="F72" i="2" s="1"/>
  <c r="F74" i="2" s="1"/>
  <c r="F75" i="2" s="1"/>
  <c r="F76" i="2" s="1"/>
  <c r="C38" i="1" s="1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1" i="2"/>
  <c r="G43" i="2"/>
  <c r="F43" i="2"/>
  <c r="E43" i="2"/>
  <c r="D43" i="2"/>
  <c r="H42" i="2"/>
  <c r="G40" i="2"/>
  <c r="F40" i="2"/>
  <c r="E40" i="2"/>
  <c r="D40" i="2"/>
  <c r="H40" i="2" s="1"/>
  <c r="H39" i="2"/>
  <c r="G37" i="2"/>
  <c r="F37" i="2"/>
  <c r="E37" i="2"/>
  <c r="D37" i="2"/>
  <c r="H36" i="2"/>
  <c r="G34" i="2"/>
  <c r="F34" i="2"/>
  <c r="E34" i="2"/>
  <c r="D34" i="2"/>
  <c r="H34" i="2" s="1"/>
  <c r="H33" i="2"/>
  <c r="G31" i="2"/>
  <c r="F31" i="2"/>
  <c r="E31" i="2"/>
  <c r="D31" i="2"/>
  <c r="H30" i="2"/>
  <c r="G23" i="2"/>
  <c r="F23" i="2"/>
  <c r="E23" i="2"/>
  <c r="D23" i="2"/>
  <c r="H23" i="2" s="1"/>
  <c r="H22" i="2"/>
  <c r="H62" i="2" l="1"/>
  <c r="H31" i="2"/>
  <c r="H43" i="2"/>
  <c r="G74" i="2"/>
  <c r="G75" i="2" s="1"/>
  <c r="G76" i="2" s="1"/>
  <c r="C39" i="1"/>
  <c r="H37" i="2"/>
  <c r="D72" i="2"/>
  <c r="H71" i="2"/>
  <c r="H70" i="2"/>
  <c r="H72" i="2" l="1"/>
  <c r="D74" i="2"/>
  <c r="D75" i="2" l="1"/>
  <c r="H74" i="2"/>
  <c r="H75" i="2" l="1"/>
  <c r="D76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<sst xmlns="http://schemas.openxmlformats.org/spreadsheetml/2006/main" count="469" uniqueCount="176">
  <si>
    <t>СВОДКА ЗАТРАТ</t>
  </si>
  <si>
    <t>P_0789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</si>
  <si>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</si>
  <si>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</si>
  <si>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</si>
  <si>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</si>
  <si>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</si>
  <si>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</si>
  <si>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</si>
  <si>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</si>
  <si>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</si>
  <si>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</si>
  <si>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</si>
  <si>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</si>
  <si>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</si>
  <si>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</si>
  <si>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</si>
  <si>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</si>
  <si>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</si>
  <si>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</si>
  <si>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</si>
  <si>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</si>
  <si>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</si>
  <si>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</si>
  <si>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</si>
  <si>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</si>
  <si>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</si>
  <si>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</si>
  <si>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</si>
  <si>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</si>
  <si>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</si>
  <si>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</si>
  <si>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</si>
  <si>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</si>
  <si>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</si>
  <si>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</si>
  <si>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</si>
  <si>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</si>
  <si>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</si>
  <si>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</si>
  <si>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</si>
  <si>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</si>
  <si>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</si>
  <si>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</si>
  <si>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</si>
  <si>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</si>
  <si>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</si>
  <si>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</si>
  <si>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</si>
  <si>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</si>
  <si>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</si>
  <si>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</si>
  <si>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</si>
  <si>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</si>
  <si>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</si>
  <si>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</si>
  <si>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</si>
  <si>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</si>
  <si>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</si>
  <si>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</si>
  <si>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</si>
  <si>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</si>
  <si>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</si>
  <si>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</si>
  <si>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</si>
  <si>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</si>
  <si>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</si>
  <si>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</si>
  <si>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</si>
  <si>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</si>
  <si>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</si>
  <si>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</si>
  <si>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</si>
  <si>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</si>
  <si>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</si>
  <si>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</si>
  <si>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</si>
  <si>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</si>
  <si>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</si>
  <si>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</si>
  <si>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</si>
  <si>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</si>
  <si>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</si>
  <si>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</si>
  <si>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</si>
  <si>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</si>
  <si>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</si>
  <si>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</si>
  <si>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</si>
  <si>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</si>
  <si>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</si>
  <si>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</si>
  <si>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</si>
  <si>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</si>
  <si>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</si>
  <si>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</si>
  <si>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</si>
  <si>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</si>
  <si>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</si>
  <si>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</si>
  <si>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</si>
  <si>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</si>
  <si>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</si>
  <si>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</si>
  <si>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</si>
  <si>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</si>
  <si>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</si>
  <si>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</si>
  <si>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</si>
  <si>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</si>
  <si>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</si>
  <si>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</si>
  <si>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</si>
  <si>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</si>
  <si>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</si>
  <si>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</si>
  <si>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</si>
  <si>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</si>
  <si>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</si>
  <si>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</si>
  <si>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</si>
  <si>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</si>
  <si>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</si>
  <si>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</si>
  <si>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</si>
  <si>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</si>
  <si>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</si>
  <si>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</si>
  <si>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</si>
  <si>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</si>
  <si>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</si>
  <si>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</si>
  <si>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</si>
  <si>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</si>
  <si>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</si>
  <si>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</si>
  <si>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</si>
  <si>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</si>
  <si>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</si>
  <si>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</si>
  <si>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</si>
  <si>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</si>
  <si>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</si>
  <si>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</si>
  <si>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</si>
  <si>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</si>
  <si>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</si>
  <si>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</si>
  <si>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</si>
  <si>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</si>
  <si>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</si>
  <si>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</si>
  <si>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</si>
  <si>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</si>
  <si>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</si>
  <si>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</si>
  <si>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</si>
  <si>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</si>
  <si>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</si>
  <si>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</si>
  <si>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</si>
  <si>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</si>
  <si>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</si>
  <si>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</si>
  <si>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</si>
  <si>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</si>
  <si>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</si>
  <si>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</si>
  <si>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</si>
  <si>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</si>
  <si>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</si>
  <si>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</si>
  <si>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</si>
  <si>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</si>
  <si>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</si>
  <si>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>Реконструкция ВЛ-0,4 кВ (протяженностью 0,18км) от КТП БОР 708 10/0,4/160 кВА с заменой КТП 10/0,4/160 кВА, установка приборов учета (7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</si>
</sst>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147</v>
      </c>
      <c r="C26" s="54"/>
      <c r="D26" s="51"/>
      <c r="E26" s="51"/>
      <c r="F26" s="52"/>
      <c r="G26" s="52" t="s">
        <v>148</v>
      </c>
      <c r="H26" s="52"/>
    </row>
    <row r="27" spans="1:8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8" t="s">
        <v>150</v>
      </c>
      <c r="G27" s="58" t="s">
        <v>151</v>
      </c>
      <c r="H27" s="58" t="s">
        <v>152</v>
      </c>
    </row>
    <row r="28" spans="1:8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154</v>
      </c>
      <c r="C29" s="62">
        <f>ССР!G67*1.2</f>
        <v>618.45793599630008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618.45793599630008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155</v>
      </c>
      <c r="C31" s="62">
        <f>C30-ROUND(C30/1.2,5)</f>
        <v>103.07632599630006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156</v>
      </c>
      <c r="C32" s="66">
        <f>C30*H39</f>
        <v>749.12225062958532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144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157</v>
      </c>
      <c r="C34" s="66">
        <f>C32*C33</f>
        <v>531.87679794700557</v>
      </c>
      <c r="D34" s="67"/>
      <c r="E34" s="68"/>
      <c r="F34" s="69"/>
      <c r="G34" s="60"/>
      <c r="H34" s="65"/>
    </row>
    <row r="35" spans="1:8" ht="15.6" x14ac:dyDescent="0.3">
      <c r="A35" s="81" t="s">
        <v>158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149</v>
      </c>
      <c r="C37" s="75">
        <f>ССР!D76+ССР!E76</f>
        <v>2626.3645236978741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153</v>
      </c>
      <c r="C38" s="75">
        <f>ССР!F76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154</v>
      </c>
      <c r="C39" s="75">
        <f>(ССР!G72-ССР!G67)*1.2</f>
        <v>235.20332814783777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6174.4551907680489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155</v>
      </c>
      <c r="C41" s="62">
        <f>C40-ROUND(C40/1.2,5)</f>
        <v>1029.0758607680491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156</v>
      </c>
      <c r="C42" s="76">
        <f>C40*H40</f>
        <v>7809.596523520433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144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157</v>
      </c>
      <c r="C44" s="66">
        <f>C42*C43</f>
        <v>5544.8135316995076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159</v>
      </c>
      <c r="C46" s="102">
        <f>C34+C44</f>
        <v>6076.6903296465134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109.21263157895</v>
      </c>
      <c r="H13" s="19">
        <v>109.21263157895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109.21263157895</v>
      </c>
      <c r="H14" s="19">
        <v>109.21263157895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498.75</v>
      </c>
      <c r="E13" s="19">
        <v>43.54</v>
      </c>
      <c r="F13" s="19">
        <v>0</v>
      </c>
      <c r="G13" s="19">
        <v>0</v>
      </c>
      <c r="H13" s="19">
        <v>542.29</v>
      </c>
      <c r="J13" s="5"/>
    </row>
    <row r="14" spans="1:14" ht="16.95" customHeight="1" x14ac:dyDescent="0.3">
      <c r="A14" s="6"/>
      <c r="B14" s="9"/>
      <c r="C14" s="9" t="s">
        <v>87</v>
      </c>
      <c r="D14" s="19">
        <v>498.75</v>
      </c>
      <c r="E14" s="19">
        <v>43.54</v>
      </c>
      <c r="F14" s="19">
        <v>0</v>
      </c>
      <c r="G14" s="19">
        <v>0</v>
      </c>
      <c r="H14" s="19">
        <v>542.29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79</v>
      </c>
      <c r="D13" s="19">
        <v>0</v>
      </c>
      <c r="E13" s="19">
        <v>0</v>
      </c>
      <c r="F13" s="19">
        <v>0</v>
      </c>
      <c r="G13" s="19">
        <v>62.265000000000001</v>
      </c>
      <c r="H13" s="19">
        <v>62.265000000000001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62.265000000000001</v>
      </c>
      <c r="H14" s="19">
        <v>62.265000000000001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2912.319</v>
      </c>
      <c r="E3" s="41"/>
      <c r="F3" s="41"/>
      <c r="G3" s="41"/>
      <c r="H3" s="48"/>
    </row>
    <row r="4" spans="1:8" x14ac:dyDescent="0.3">
      <c r="A4" s="93" t="s">
        <v>110</v>
      </c>
      <c r="B4" s="42" t="s">
        <v>111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3"/>
      <c r="B5" s="42" t="s">
        <v>112</v>
      </c>
      <c r="C5" s="37"/>
      <c r="D5" s="43">
        <v>15.47</v>
      </c>
      <c r="E5" s="41"/>
      <c r="F5" s="41"/>
      <c r="G5" s="41"/>
      <c r="H5" s="47"/>
    </row>
    <row r="6" spans="1:8" x14ac:dyDescent="0.3">
      <c r="A6" s="96"/>
      <c r="B6" s="42" t="s">
        <v>113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6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86</v>
      </c>
      <c r="B8" s="95"/>
      <c r="C8" s="93" t="s">
        <v>117</v>
      </c>
      <c r="D8" s="44">
        <v>2912.319</v>
      </c>
      <c r="E8" s="41">
        <v>1</v>
      </c>
      <c r="F8" s="41" t="s">
        <v>115</v>
      </c>
      <c r="G8" s="44">
        <v>2912.319</v>
      </c>
      <c r="H8" s="47"/>
    </row>
    <row r="9" spans="1:8" x14ac:dyDescent="0.3">
      <c r="A9" s="97">
        <v>1</v>
      </c>
      <c r="B9" s="42" t="s">
        <v>111</v>
      </c>
      <c r="C9" s="93"/>
      <c r="D9" s="44">
        <v>440.38900000000001</v>
      </c>
      <c r="E9" s="41"/>
      <c r="F9" s="41"/>
      <c r="G9" s="41"/>
      <c r="H9" s="96" t="s">
        <v>116</v>
      </c>
    </row>
    <row r="10" spans="1:8" x14ac:dyDescent="0.3">
      <c r="A10" s="93"/>
      <c r="B10" s="42" t="s">
        <v>112</v>
      </c>
      <c r="C10" s="93"/>
      <c r="D10" s="44">
        <v>15.47</v>
      </c>
      <c r="E10" s="41"/>
      <c r="F10" s="41"/>
      <c r="G10" s="41"/>
      <c r="H10" s="96"/>
    </row>
    <row r="11" spans="1:8" x14ac:dyDescent="0.3">
      <c r="A11" s="93"/>
      <c r="B11" s="42" t="s">
        <v>113</v>
      </c>
      <c r="C11" s="93"/>
      <c r="D11" s="44">
        <v>2456.46</v>
      </c>
      <c r="E11" s="41"/>
      <c r="F11" s="41"/>
      <c r="G11" s="41"/>
      <c r="H11" s="96"/>
    </row>
    <row r="12" spans="1:8" x14ac:dyDescent="0.3">
      <c r="A12" s="93"/>
      <c r="B12" s="42" t="s">
        <v>114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89</v>
      </c>
      <c r="B13" s="99"/>
      <c r="C13" s="37"/>
      <c r="D13" s="43">
        <v>105.5690821256</v>
      </c>
      <c r="E13" s="41"/>
      <c r="F13" s="41"/>
      <c r="G13" s="41"/>
      <c r="H13" s="47"/>
    </row>
    <row r="14" spans="1:8" x14ac:dyDescent="0.3">
      <c r="A14" s="93" t="s">
        <v>118</v>
      </c>
      <c r="B14" s="42" t="s">
        <v>111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112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113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114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4" t="s">
        <v>91</v>
      </c>
      <c r="B18" s="95"/>
      <c r="C18" s="93" t="s">
        <v>117</v>
      </c>
      <c r="D18" s="44">
        <v>74.099999999999994</v>
      </c>
      <c r="E18" s="41">
        <v>1</v>
      </c>
      <c r="F18" s="41" t="s">
        <v>115</v>
      </c>
      <c r="G18" s="44">
        <v>74.099999999999994</v>
      </c>
      <c r="H18" s="47"/>
    </row>
    <row r="19" spans="1:8" x14ac:dyDescent="0.3">
      <c r="A19" s="97">
        <v>1</v>
      </c>
      <c r="B19" s="42" t="s">
        <v>111</v>
      </c>
      <c r="C19" s="93"/>
      <c r="D19" s="44">
        <v>0</v>
      </c>
      <c r="E19" s="41"/>
      <c r="F19" s="41"/>
      <c r="G19" s="41"/>
      <c r="H19" s="96" t="s">
        <v>116</v>
      </c>
    </row>
    <row r="20" spans="1:8" x14ac:dyDescent="0.3">
      <c r="A20" s="93"/>
      <c r="B20" s="42" t="s">
        <v>112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113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114</v>
      </c>
      <c r="C22" s="93"/>
      <c r="D22" s="44">
        <v>74.099999999999994</v>
      </c>
      <c r="E22" s="41"/>
      <c r="F22" s="41"/>
      <c r="G22" s="41"/>
      <c r="H22" s="96"/>
    </row>
    <row r="23" spans="1:8" x14ac:dyDescent="0.3">
      <c r="A23" s="93" t="s">
        <v>110</v>
      </c>
      <c r="B23" s="42" t="s">
        <v>111</v>
      </c>
      <c r="C23" s="37"/>
      <c r="D23" s="43">
        <v>31.469082125604</v>
      </c>
      <c r="E23" s="41"/>
      <c r="F23" s="41"/>
      <c r="G23" s="41"/>
      <c r="H23" s="47"/>
    </row>
    <row r="24" spans="1:8" x14ac:dyDescent="0.3">
      <c r="A24" s="93"/>
      <c r="B24" s="42" t="s">
        <v>112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113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114</v>
      </c>
      <c r="C26" s="37"/>
      <c r="D26" s="43">
        <v>74.099999999999994</v>
      </c>
      <c r="E26" s="41"/>
      <c r="F26" s="41"/>
      <c r="G26" s="41"/>
      <c r="H26" s="47"/>
    </row>
    <row r="27" spans="1:8" x14ac:dyDescent="0.3">
      <c r="A27" s="94" t="s">
        <v>26</v>
      </c>
      <c r="B27" s="95"/>
      <c r="C27" s="93" t="s">
        <v>120</v>
      </c>
      <c r="D27" s="44">
        <v>31.469082125604</v>
      </c>
      <c r="E27" s="41">
        <v>2.0000000000000002E-5</v>
      </c>
      <c r="F27" s="41" t="s">
        <v>119</v>
      </c>
      <c r="G27" s="44">
        <v>1573454.1062802</v>
      </c>
      <c r="H27" s="47"/>
    </row>
    <row r="28" spans="1:8" x14ac:dyDescent="0.3">
      <c r="A28" s="97">
        <v>1</v>
      </c>
      <c r="B28" s="42" t="s">
        <v>111</v>
      </c>
      <c r="C28" s="93"/>
      <c r="D28" s="44">
        <v>31.469082125604</v>
      </c>
      <c r="E28" s="41"/>
      <c r="F28" s="41"/>
      <c r="G28" s="41"/>
      <c r="H28" s="96" t="s">
        <v>116</v>
      </c>
    </row>
    <row r="29" spans="1:8" x14ac:dyDescent="0.3">
      <c r="A29" s="93"/>
      <c r="B29" s="42" t="s">
        <v>112</v>
      </c>
      <c r="C29" s="93"/>
      <c r="D29" s="44">
        <v>0</v>
      </c>
      <c r="E29" s="41"/>
      <c r="F29" s="41"/>
      <c r="G29" s="41"/>
      <c r="H29" s="96"/>
    </row>
    <row r="30" spans="1:8" x14ac:dyDescent="0.3">
      <c r="A30" s="93"/>
      <c r="B30" s="42" t="s">
        <v>113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114</v>
      </c>
      <c r="C31" s="93"/>
      <c r="D31" s="44">
        <v>0</v>
      </c>
      <c r="E31" s="41"/>
      <c r="F31" s="41"/>
      <c r="G31" s="41"/>
      <c r="H31" s="96"/>
    </row>
    <row r="32" spans="1:8" ht="24.6" x14ac:dyDescent="0.3">
      <c r="A32" s="98" t="s">
        <v>93</v>
      </c>
      <c r="B32" s="99"/>
      <c r="C32" s="37"/>
      <c r="D32" s="43">
        <v>144803.47182609001</v>
      </c>
      <c r="E32" s="41"/>
      <c r="F32" s="41"/>
      <c r="G32" s="41"/>
      <c r="H32" s="47"/>
    </row>
    <row r="33" spans="1:8" x14ac:dyDescent="0.3">
      <c r="A33" s="93" t="s">
        <v>121</v>
      </c>
      <c r="B33" s="42" t="s">
        <v>111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3"/>
      <c r="B34" s="42" t="s">
        <v>112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3"/>
      <c r="B35" s="42" t="s">
        <v>113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3"/>
      <c r="B36" s="42" t="s">
        <v>114</v>
      </c>
      <c r="C36" s="37"/>
      <c r="D36" s="43">
        <v>144803.47182609001</v>
      </c>
      <c r="E36" s="41"/>
      <c r="F36" s="41"/>
      <c r="G36" s="41"/>
      <c r="H36" s="47"/>
    </row>
    <row r="37" spans="1:8" x14ac:dyDescent="0.3">
      <c r="A37" s="94" t="s">
        <v>93</v>
      </c>
      <c r="B37" s="95"/>
      <c r="C37" s="93" t="s">
        <v>117</v>
      </c>
      <c r="D37" s="44">
        <v>299.12400000000002</v>
      </c>
      <c r="E37" s="41">
        <v>1</v>
      </c>
      <c r="F37" s="41" t="s">
        <v>115</v>
      </c>
      <c r="G37" s="44">
        <v>299.12400000000002</v>
      </c>
      <c r="H37" s="47"/>
    </row>
    <row r="38" spans="1:8" x14ac:dyDescent="0.3">
      <c r="A38" s="97">
        <v>1</v>
      </c>
      <c r="B38" s="42" t="s">
        <v>111</v>
      </c>
      <c r="C38" s="93"/>
      <c r="D38" s="44">
        <v>0</v>
      </c>
      <c r="E38" s="41"/>
      <c r="F38" s="41"/>
      <c r="G38" s="41"/>
      <c r="H38" s="96" t="s">
        <v>116</v>
      </c>
    </row>
    <row r="39" spans="1:8" x14ac:dyDescent="0.3">
      <c r="A39" s="93"/>
      <c r="B39" s="42" t="s">
        <v>112</v>
      </c>
      <c r="C39" s="93"/>
      <c r="D39" s="44">
        <v>0</v>
      </c>
      <c r="E39" s="41"/>
      <c r="F39" s="41"/>
      <c r="G39" s="41"/>
      <c r="H39" s="96"/>
    </row>
    <row r="40" spans="1:8" x14ac:dyDescent="0.3">
      <c r="A40" s="93"/>
      <c r="B40" s="42" t="s">
        <v>113</v>
      </c>
      <c r="C40" s="93"/>
      <c r="D40" s="44">
        <v>0</v>
      </c>
      <c r="E40" s="41"/>
      <c r="F40" s="41"/>
      <c r="G40" s="41"/>
      <c r="H40" s="96"/>
    </row>
    <row r="41" spans="1:8" x14ac:dyDescent="0.3">
      <c r="A41" s="93"/>
      <c r="B41" s="42" t="s">
        <v>114</v>
      </c>
      <c r="C41" s="93"/>
      <c r="D41" s="44">
        <v>299.12400000000002</v>
      </c>
      <c r="E41" s="41"/>
      <c r="F41" s="41"/>
      <c r="G41" s="41"/>
      <c r="H41" s="96"/>
    </row>
    <row r="42" spans="1:8" x14ac:dyDescent="0.3">
      <c r="A42" s="94" t="s">
        <v>93</v>
      </c>
      <c r="B42" s="95"/>
      <c r="C42" s="93" t="s">
        <v>120</v>
      </c>
      <c r="D42" s="44">
        <v>144504.34782609</v>
      </c>
      <c r="E42" s="41">
        <v>2.0000000000000002E-5</v>
      </c>
      <c r="F42" s="41" t="s">
        <v>119</v>
      </c>
      <c r="G42" s="44">
        <v>7225217391.3043003</v>
      </c>
      <c r="H42" s="47"/>
    </row>
    <row r="43" spans="1:8" x14ac:dyDescent="0.3">
      <c r="A43" s="97">
        <v>2</v>
      </c>
      <c r="B43" s="42" t="s">
        <v>111</v>
      </c>
      <c r="C43" s="93"/>
      <c r="D43" s="44">
        <v>0</v>
      </c>
      <c r="E43" s="41"/>
      <c r="F43" s="41"/>
      <c r="G43" s="41"/>
      <c r="H43" s="96" t="s">
        <v>116</v>
      </c>
    </row>
    <row r="44" spans="1:8" x14ac:dyDescent="0.3">
      <c r="A44" s="93"/>
      <c r="B44" s="42" t="s">
        <v>112</v>
      </c>
      <c r="C44" s="93"/>
      <c r="D44" s="44">
        <v>0</v>
      </c>
      <c r="E44" s="41"/>
      <c r="F44" s="41"/>
      <c r="G44" s="41"/>
      <c r="H44" s="96"/>
    </row>
    <row r="45" spans="1:8" x14ac:dyDescent="0.3">
      <c r="A45" s="93"/>
      <c r="B45" s="42" t="s">
        <v>113</v>
      </c>
      <c r="C45" s="93"/>
      <c r="D45" s="44">
        <v>0</v>
      </c>
      <c r="E45" s="41"/>
      <c r="F45" s="41"/>
      <c r="G45" s="41"/>
      <c r="H45" s="96"/>
    </row>
    <row r="46" spans="1:8" x14ac:dyDescent="0.3">
      <c r="A46" s="93"/>
      <c r="B46" s="42" t="s">
        <v>114</v>
      </c>
      <c r="C46" s="93"/>
      <c r="D46" s="44">
        <v>144504.34782609</v>
      </c>
      <c r="E46" s="41"/>
      <c r="F46" s="41"/>
      <c r="G46" s="41"/>
      <c r="H46" s="96"/>
    </row>
    <row r="47" spans="1:8" ht="24.6" x14ac:dyDescent="0.3">
      <c r="A47" s="98" t="s">
        <v>28</v>
      </c>
      <c r="B47" s="99"/>
      <c r="C47" s="37"/>
      <c r="D47" s="43">
        <v>951.16416054443005</v>
      </c>
      <c r="E47" s="41"/>
      <c r="F47" s="41"/>
      <c r="G47" s="41"/>
      <c r="H47" s="47"/>
    </row>
    <row r="48" spans="1:8" x14ac:dyDescent="0.3">
      <c r="A48" s="93" t="s">
        <v>122</v>
      </c>
      <c r="B48" s="42" t="s">
        <v>111</v>
      </c>
      <c r="C48" s="37"/>
      <c r="D48" s="43">
        <v>935.61796263050996</v>
      </c>
      <c r="E48" s="41"/>
      <c r="F48" s="41"/>
      <c r="G48" s="41"/>
      <c r="H48" s="47"/>
    </row>
    <row r="49" spans="1:8" x14ac:dyDescent="0.3">
      <c r="A49" s="93"/>
      <c r="B49" s="42" t="s">
        <v>112</v>
      </c>
      <c r="C49" s="37"/>
      <c r="D49" s="43">
        <v>15.546197913922001</v>
      </c>
      <c r="E49" s="41"/>
      <c r="F49" s="41"/>
      <c r="G49" s="41"/>
      <c r="H49" s="47"/>
    </row>
    <row r="50" spans="1:8" x14ac:dyDescent="0.3">
      <c r="A50" s="93"/>
      <c r="B50" s="42" t="s">
        <v>113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3"/>
      <c r="B51" s="42" t="s">
        <v>114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4" t="s">
        <v>98</v>
      </c>
      <c r="B52" s="95"/>
      <c r="C52" s="93" t="s">
        <v>124</v>
      </c>
      <c r="D52" s="44">
        <v>951.16416054443005</v>
      </c>
      <c r="E52" s="41">
        <v>0.18</v>
      </c>
      <c r="F52" s="41" t="s">
        <v>123</v>
      </c>
      <c r="G52" s="44">
        <v>5284.2453363578998</v>
      </c>
      <c r="H52" s="47"/>
    </row>
    <row r="53" spans="1:8" x14ac:dyDescent="0.3">
      <c r="A53" s="97">
        <v>1</v>
      </c>
      <c r="B53" s="42" t="s">
        <v>111</v>
      </c>
      <c r="C53" s="93"/>
      <c r="D53" s="44">
        <v>935.61796263050996</v>
      </c>
      <c r="E53" s="41"/>
      <c r="F53" s="41"/>
      <c r="G53" s="41"/>
      <c r="H53" s="96" t="s">
        <v>28</v>
      </c>
    </row>
    <row r="54" spans="1:8" x14ac:dyDescent="0.3">
      <c r="A54" s="93"/>
      <c r="B54" s="42" t="s">
        <v>112</v>
      </c>
      <c r="C54" s="93"/>
      <c r="D54" s="44">
        <v>15.546197913922001</v>
      </c>
      <c r="E54" s="41"/>
      <c r="F54" s="41"/>
      <c r="G54" s="41"/>
      <c r="H54" s="96"/>
    </row>
    <row r="55" spans="1:8" x14ac:dyDescent="0.3">
      <c r="A55" s="93"/>
      <c r="B55" s="42" t="s">
        <v>113</v>
      </c>
      <c r="C55" s="93"/>
      <c r="D55" s="44">
        <v>0</v>
      </c>
      <c r="E55" s="41"/>
      <c r="F55" s="41"/>
      <c r="G55" s="41"/>
      <c r="H55" s="96"/>
    </row>
    <row r="56" spans="1:8" x14ac:dyDescent="0.3">
      <c r="A56" s="93"/>
      <c r="B56" s="42" t="s">
        <v>114</v>
      </c>
      <c r="C56" s="93"/>
      <c r="D56" s="44">
        <v>0</v>
      </c>
      <c r="E56" s="41"/>
      <c r="F56" s="41"/>
      <c r="G56" s="41"/>
      <c r="H56" s="96"/>
    </row>
    <row r="57" spans="1:8" ht="24.6" x14ac:dyDescent="0.3">
      <c r="A57" s="98" t="s">
        <v>56</v>
      </c>
      <c r="B57" s="99"/>
      <c r="C57" s="37"/>
      <c r="D57" s="43">
        <v>11.015938678068</v>
      </c>
      <c r="E57" s="41"/>
      <c r="F57" s="41"/>
      <c r="G57" s="41"/>
      <c r="H57" s="47"/>
    </row>
    <row r="58" spans="1:8" x14ac:dyDescent="0.3">
      <c r="A58" s="93" t="s">
        <v>125</v>
      </c>
      <c r="B58" s="42" t="s">
        <v>111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3"/>
      <c r="B59" s="42" t="s">
        <v>112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3"/>
      <c r="B60" s="42" t="s">
        <v>113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3"/>
      <c r="B61" s="42" t="s">
        <v>114</v>
      </c>
      <c r="C61" s="37"/>
      <c r="D61" s="43">
        <v>11.015938678068</v>
      </c>
      <c r="E61" s="41"/>
      <c r="F61" s="41"/>
      <c r="G61" s="41"/>
      <c r="H61" s="47"/>
    </row>
    <row r="62" spans="1:8" x14ac:dyDescent="0.3">
      <c r="A62" s="94" t="s">
        <v>56</v>
      </c>
      <c r="B62" s="95"/>
      <c r="C62" s="93" t="s">
        <v>124</v>
      </c>
      <c r="D62" s="44">
        <v>11.015938678068</v>
      </c>
      <c r="E62" s="41">
        <v>0.18</v>
      </c>
      <c r="F62" s="41" t="s">
        <v>123</v>
      </c>
      <c r="G62" s="44">
        <v>61.199659322602002</v>
      </c>
      <c r="H62" s="47"/>
    </row>
    <row r="63" spans="1:8" x14ac:dyDescent="0.3">
      <c r="A63" s="97">
        <v>1</v>
      </c>
      <c r="B63" s="42" t="s">
        <v>111</v>
      </c>
      <c r="C63" s="93"/>
      <c r="D63" s="44">
        <v>0</v>
      </c>
      <c r="E63" s="41"/>
      <c r="F63" s="41"/>
      <c r="G63" s="41"/>
      <c r="H63" s="96" t="s">
        <v>28</v>
      </c>
    </row>
    <row r="64" spans="1:8" x14ac:dyDescent="0.3">
      <c r="A64" s="93"/>
      <c r="B64" s="42" t="s">
        <v>112</v>
      </c>
      <c r="C64" s="93"/>
      <c r="D64" s="44">
        <v>0</v>
      </c>
      <c r="E64" s="41"/>
      <c r="F64" s="41"/>
      <c r="G64" s="41"/>
      <c r="H64" s="96"/>
    </row>
    <row r="65" spans="1:8" x14ac:dyDescent="0.3">
      <c r="A65" s="93"/>
      <c r="B65" s="42" t="s">
        <v>113</v>
      </c>
      <c r="C65" s="93"/>
      <c r="D65" s="44">
        <v>0</v>
      </c>
      <c r="E65" s="41"/>
      <c r="F65" s="41"/>
      <c r="G65" s="41"/>
      <c r="H65" s="96"/>
    </row>
    <row r="66" spans="1:8" x14ac:dyDescent="0.3">
      <c r="A66" s="93"/>
      <c r="B66" s="42" t="s">
        <v>114</v>
      </c>
      <c r="C66" s="93"/>
      <c r="D66" s="44">
        <v>11.015938678068</v>
      </c>
      <c r="E66" s="41"/>
      <c r="F66" s="41"/>
      <c r="G66" s="41"/>
      <c r="H66" s="96"/>
    </row>
    <row r="67" spans="1:8" ht="24.6" x14ac:dyDescent="0.3">
      <c r="A67" s="98" t="s">
        <v>79</v>
      </c>
      <c r="B67" s="99"/>
      <c r="C67" s="37"/>
      <c r="D67" s="43">
        <v>171.47763157895</v>
      </c>
      <c r="E67" s="41"/>
      <c r="F67" s="41"/>
      <c r="G67" s="41"/>
      <c r="H67" s="47"/>
    </row>
    <row r="68" spans="1:8" x14ac:dyDescent="0.3">
      <c r="A68" s="93" t="s">
        <v>126</v>
      </c>
      <c r="B68" s="42" t="s">
        <v>111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3"/>
      <c r="B69" s="42" t="s">
        <v>112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3"/>
      <c r="B70" s="42" t="s">
        <v>113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3"/>
      <c r="B71" s="42" t="s">
        <v>114</v>
      </c>
      <c r="C71" s="37"/>
      <c r="D71" s="43">
        <v>171.47763157895</v>
      </c>
      <c r="E71" s="41"/>
      <c r="F71" s="41"/>
      <c r="G71" s="41"/>
      <c r="H71" s="47"/>
    </row>
    <row r="72" spans="1:8" x14ac:dyDescent="0.3">
      <c r="A72" s="94" t="s">
        <v>79</v>
      </c>
      <c r="B72" s="95"/>
      <c r="C72" s="93" t="s">
        <v>124</v>
      </c>
      <c r="D72" s="44">
        <v>109.21263157895</v>
      </c>
      <c r="E72" s="41">
        <v>0.18</v>
      </c>
      <c r="F72" s="41" t="s">
        <v>123</v>
      </c>
      <c r="G72" s="44">
        <v>606.73684210526005</v>
      </c>
      <c r="H72" s="47"/>
    </row>
    <row r="73" spans="1:8" x14ac:dyDescent="0.3">
      <c r="A73" s="97">
        <v>1</v>
      </c>
      <c r="B73" s="42" t="s">
        <v>111</v>
      </c>
      <c r="C73" s="93"/>
      <c r="D73" s="44">
        <v>0</v>
      </c>
      <c r="E73" s="41"/>
      <c r="F73" s="41"/>
      <c r="G73" s="41"/>
      <c r="H73" s="96" t="s">
        <v>28</v>
      </c>
    </row>
    <row r="74" spans="1:8" x14ac:dyDescent="0.3">
      <c r="A74" s="93"/>
      <c r="B74" s="42" t="s">
        <v>112</v>
      </c>
      <c r="C74" s="93"/>
      <c r="D74" s="44">
        <v>0</v>
      </c>
      <c r="E74" s="41"/>
      <c r="F74" s="41"/>
      <c r="G74" s="41"/>
      <c r="H74" s="96"/>
    </row>
    <row r="75" spans="1:8" x14ac:dyDescent="0.3">
      <c r="A75" s="93"/>
      <c r="B75" s="42" t="s">
        <v>113</v>
      </c>
      <c r="C75" s="93"/>
      <c r="D75" s="44">
        <v>0</v>
      </c>
      <c r="E75" s="41"/>
      <c r="F75" s="41"/>
      <c r="G75" s="41"/>
      <c r="H75" s="96"/>
    </row>
    <row r="76" spans="1:8" x14ac:dyDescent="0.3">
      <c r="A76" s="93"/>
      <c r="B76" s="42" t="s">
        <v>114</v>
      </c>
      <c r="C76" s="93"/>
      <c r="D76" s="44">
        <v>109.21263157895</v>
      </c>
      <c r="E76" s="41"/>
      <c r="F76" s="41"/>
      <c r="G76" s="41"/>
      <c r="H76" s="96"/>
    </row>
    <row r="77" spans="1:8" x14ac:dyDescent="0.3">
      <c r="A77" s="94" t="s">
        <v>79</v>
      </c>
      <c r="B77" s="95"/>
      <c r="C77" s="93" t="s">
        <v>127</v>
      </c>
      <c r="D77" s="44">
        <v>62.265000000000001</v>
      </c>
      <c r="E77" s="41">
        <v>7</v>
      </c>
      <c r="F77" s="41" t="s">
        <v>115</v>
      </c>
      <c r="G77" s="44">
        <v>8.8949999999999996</v>
      </c>
      <c r="H77" s="47"/>
    </row>
    <row r="78" spans="1:8" x14ac:dyDescent="0.3">
      <c r="A78" s="97">
        <v>2</v>
      </c>
      <c r="B78" s="42" t="s">
        <v>111</v>
      </c>
      <c r="C78" s="93"/>
      <c r="D78" s="44">
        <v>0</v>
      </c>
      <c r="E78" s="41"/>
      <c r="F78" s="41"/>
      <c r="G78" s="41"/>
      <c r="H78" s="96" t="s">
        <v>28</v>
      </c>
    </row>
    <row r="79" spans="1:8" x14ac:dyDescent="0.3">
      <c r="A79" s="93"/>
      <c r="B79" s="42" t="s">
        <v>112</v>
      </c>
      <c r="C79" s="93"/>
      <c r="D79" s="44">
        <v>0</v>
      </c>
      <c r="E79" s="41"/>
      <c r="F79" s="41"/>
      <c r="G79" s="41"/>
      <c r="H79" s="96"/>
    </row>
    <row r="80" spans="1:8" x14ac:dyDescent="0.3">
      <c r="A80" s="93"/>
      <c r="B80" s="42" t="s">
        <v>113</v>
      </c>
      <c r="C80" s="93"/>
      <c r="D80" s="44">
        <v>0</v>
      </c>
      <c r="E80" s="41"/>
      <c r="F80" s="41"/>
      <c r="G80" s="41"/>
      <c r="H80" s="96"/>
    </row>
    <row r="81" spans="1:8" x14ac:dyDescent="0.3">
      <c r="A81" s="93"/>
      <c r="B81" s="42" t="s">
        <v>114</v>
      </c>
      <c r="C81" s="93"/>
      <c r="D81" s="44">
        <v>62.265000000000001</v>
      </c>
      <c r="E81" s="41"/>
      <c r="F81" s="41"/>
      <c r="G81" s="41"/>
      <c r="H81" s="96"/>
    </row>
    <row r="82" spans="1:8" ht="24.6" x14ac:dyDescent="0.3">
      <c r="A82" s="98"/>
      <c r="B82" s="99"/>
      <c r="C82" s="37"/>
      <c r="D82" s="43">
        <v>542.29</v>
      </c>
      <c r="E82" s="41"/>
      <c r="F82" s="41"/>
      <c r="G82" s="41"/>
      <c r="H82" s="47"/>
    </row>
    <row r="83" spans="1:8" x14ac:dyDescent="0.3">
      <c r="A83" s="93" t="s">
        <v>122</v>
      </c>
      <c r="B83" s="42" t="s">
        <v>111</v>
      </c>
      <c r="C83" s="37"/>
      <c r="D83" s="43">
        <v>498.75</v>
      </c>
      <c r="E83" s="41"/>
      <c r="F83" s="41"/>
      <c r="G83" s="41"/>
      <c r="H83" s="47"/>
    </row>
    <row r="84" spans="1:8" x14ac:dyDescent="0.3">
      <c r="A84" s="93"/>
      <c r="B84" s="42" t="s">
        <v>112</v>
      </c>
      <c r="C84" s="37"/>
      <c r="D84" s="43">
        <v>43.54</v>
      </c>
      <c r="E84" s="41"/>
      <c r="F84" s="41"/>
      <c r="G84" s="41"/>
      <c r="H84" s="47"/>
    </row>
    <row r="85" spans="1:8" x14ac:dyDescent="0.3">
      <c r="A85" s="93"/>
      <c r="B85" s="42" t="s">
        <v>113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3"/>
      <c r="B86" s="42" t="s">
        <v>114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4" t="s">
        <v>98</v>
      </c>
      <c r="B87" s="95"/>
      <c r="C87" s="93" t="s">
        <v>127</v>
      </c>
      <c r="D87" s="44">
        <v>542.29</v>
      </c>
      <c r="E87" s="41">
        <v>7</v>
      </c>
      <c r="F87" s="41" t="s">
        <v>115</v>
      </c>
      <c r="G87" s="44">
        <v>77.47</v>
      </c>
      <c r="H87" s="47"/>
    </row>
    <row r="88" spans="1:8" x14ac:dyDescent="0.3">
      <c r="A88" s="97">
        <v>1</v>
      </c>
      <c r="B88" s="42" t="s">
        <v>111</v>
      </c>
      <c r="C88" s="93"/>
      <c r="D88" s="44">
        <v>498.75</v>
      </c>
      <c r="E88" s="41"/>
      <c r="F88" s="41"/>
      <c r="G88" s="41"/>
      <c r="H88" s="96" t="s">
        <v>28</v>
      </c>
    </row>
    <row r="89" spans="1:8" x14ac:dyDescent="0.3">
      <c r="A89" s="93"/>
      <c r="B89" s="42" t="s">
        <v>112</v>
      </c>
      <c r="C89" s="93"/>
      <c r="D89" s="44">
        <v>43.54</v>
      </c>
      <c r="E89" s="41"/>
      <c r="F89" s="41"/>
      <c r="G89" s="41"/>
      <c r="H89" s="96"/>
    </row>
    <row r="90" spans="1:8" x14ac:dyDescent="0.3">
      <c r="A90" s="93"/>
      <c r="B90" s="42" t="s">
        <v>113</v>
      </c>
      <c r="C90" s="93"/>
      <c r="D90" s="44">
        <v>0</v>
      </c>
      <c r="E90" s="41"/>
      <c r="F90" s="41"/>
      <c r="G90" s="41"/>
      <c r="H90" s="96"/>
    </row>
    <row r="91" spans="1:8" x14ac:dyDescent="0.3">
      <c r="A91" s="93"/>
      <c r="B91" s="42" t="s">
        <v>114</v>
      </c>
      <c r="C91" s="93"/>
      <c r="D91" s="44">
        <v>0</v>
      </c>
      <c r="E91" s="41"/>
      <c r="F91" s="41"/>
      <c r="G91" s="41"/>
      <c r="H91" s="96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92" t="s">
        <v>128</v>
      </c>
      <c r="B94" s="92"/>
      <c r="C94" s="92"/>
      <c r="D94" s="92"/>
      <c r="E94" s="92"/>
      <c r="F94" s="92"/>
      <c r="G94" s="92"/>
      <c r="H94" s="92"/>
    </row>
    <row r="95" spans="1:8" x14ac:dyDescent="0.3">
      <c r="A95" s="92" t="s">
        <v>129</v>
      </c>
      <c r="B95" s="92"/>
      <c r="C95" s="92"/>
      <c r="D95" s="92"/>
      <c r="E95" s="92"/>
      <c r="F95" s="92"/>
      <c r="G95" s="92"/>
      <c r="H95" s="92"/>
    </row>
  </sheetData>
  <mergeCells count="5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H43:H46"/>
    <mergeCell ref="C42:C46"/>
    <mergeCell ref="A43:A46"/>
    <mergeCell ref="A47:B47"/>
    <mergeCell ref="A48:A51"/>
    <mergeCell ref="A52:B52"/>
    <mergeCell ref="H53:H56"/>
    <mergeCell ref="C52:C56"/>
    <mergeCell ref="A53:A56"/>
    <mergeCell ref="A57:B57"/>
    <mergeCell ref="A58:A61"/>
    <mergeCell ref="A62:B62"/>
    <mergeCell ref="H63:H66"/>
    <mergeCell ref="C62:C66"/>
    <mergeCell ref="A63:A66"/>
    <mergeCell ref="A67:B67"/>
    <mergeCell ref="A68:A71"/>
    <mergeCell ref="A72:B72"/>
    <mergeCell ref="H73:H76"/>
    <mergeCell ref="C72:C76"/>
    <mergeCell ref="A73:A76"/>
    <mergeCell ref="A77:B77"/>
    <mergeCell ref="H78:H81"/>
    <mergeCell ref="C77:C81"/>
    <mergeCell ref="A78:A81"/>
    <mergeCell ref="A82:B82"/>
    <mergeCell ref="A94:H94"/>
    <mergeCell ref="A95:H95"/>
    <mergeCell ref="A83:A86"/>
    <mergeCell ref="A87:B87"/>
    <mergeCell ref="H88:H91"/>
    <mergeCell ref="C87:C91"/>
    <mergeCell ref="A88:A9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115</v>
      </c>
      <c r="C4" s="27">
        <v>1</v>
      </c>
      <c r="D4" s="27">
        <v>2680.3251976948</v>
      </c>
      <c r="E4" s="26" t="s">
        <v>140</v>
      </c>
      <c r="F4" s="25" t="s">
        <v>139</v>
      </c>
      <c r="G4" s="27">
        <v>2680.3251976948</v>
      </c>
      <c r="H4" s="28" t="s">
        <v>163</v>
      </c>
    </row>
    <row r="5" spans="1:8" ht="39" customHeight="1" x14ac:dyDescent="0.3">
      <c r="A5" s="25" t="s">
        <v>141</v>
      </c>
      <c r="B5" s="26" t="s">
        <v>123</v>
      </c>
      <c r="C5" s="27">
        <v>0.20197894736842001</v>
      </c>
      <c r="D5" s="27">
        <v>900.30388838926001</v>
      </c>
      <c r="E5" s="26">
        <v>0.4</v>
      </c>
      <c r="F5" s="25" t="s">
        <v>141</v>
      </c>
      <c r="G5" s="27">
        <v>181.84243168856</v>
      </c>
      <c r="H5" s="28" t="s">
        <v>161</v>
      </c>
    </row>
    <row r="6" spans="1:8" ht="39" customHeight="1" x14ac:dyDescent="0.3">
      <c r="A6" s="25" t="s">
        <v>142</v>
      </c>
      <c r="B6" s="26" t="s">
        <v>115</v>
      </c>
      <c r="C6" s="27">
        <v>6</v>
      </c>
      <c r="D6" s="27">
        <v>81.798315329532997</v>
      </c>
      <c r="E6" s="26">
        <v>0.4</v>
      </c>
      <c r="F6" s="25" t="s">
        <v>142</v>
      </c>
      <c r="G6" s="27">
        <v>371.96707602482002</v>
      </c>
      <c r="H6" s="28" t="s">
        <v>162</v>
      </c>
    </row>
    <row r="7" spans="1:8" ht="39" hidden="1" customHeight="1" x14ac:dyDescent="0.3">
      <c r="A7" s="25" t="s">
        <v>142</v>
      </c>
      <c r="B7" s="26" t="s">
        <v>115</v>
      </c>
      <c r="C7" s="27">
        <v>0.75789473684210995</v>
      </c>
      <c r="D7" s="27">
        <v>19.871333705078001</v>
      </c>
      <c r="E7" s="26">
        <v>0.4</v>
      </c>
      <c r="F7" s="26"/>
      <c r="G7" s="27">
        <v>15.060379229112</v>
      </c>
      <c r="H7" s="28"/>
    </row>
    <row r="8" spans="1:8" ht="39" hidden="1" customHeight="1" x14ac:dyDescent="0.3">
      <c r="A8" s="25" t="s">
        <v>143</v>
      </c>
      <c r="B8" s="26" t="s">
        <v>115</v>
      </c>
      <c r="C8" s="27">
        <v>31.5</v>
      </c>
      <c r="D8" s="27">
        <v>4.8225376529421</v>
      </c>
      <c r="E8" s="26"/>
      <c r="F8" s="26"/>
      <c r="G8" s="27">
        <v>151.90993606768001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1434.3679626305</v>
      </c>
      <c r="E27" s="20">
        <v>59.086197913922</v>
      </c>
      <c r="F27" s="20">
        <v>0</v>
      </c>
      <c r="G27" s="20">
        <v>0</v>
      </c>
      <c r="H27" s="20">
        <v>1493.4541605444001</v>
      </c>
    </row>
    <row r="28" spans="1:8" ht="16.95" customHeight="1" x14ac:dyDescent="0.3">
      <c r="A28" s="6"/>
      <c r="B28" s="9"/>
      <c r="C28" s="9" t="s">
        <v>29</v>
      </c>
      <c r="D28" s="20">
        <v>1949.2299375987</v>
      </c>
      <c r="E28" s="20">
        <v>75.966056868585994</v>
      </c>
      <c r="F28" s="20">
        <v>2680.3295622349001</v>
      </c>
      <c r="G28" s="20">
        <v>0</v>
      </c>
      <c r="H28" s="20">
        <v>4705.5255567021004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1949.2299375987</v>
      </c>
      <c r="E44" s="20">
        <v>75.966056868585994</v>
      </c>
      <c r="F44" s="20">
        <v>2680.3295622349001</v>
      </c>
      <c r="G44" s="20">
        <v>0</v>
      </c>
      <c r="H44" s="20">
        <v>4705.5255567021004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10.297239499363</v>
      </c>
      <c r="E46" s="20">
        <v>0.33759717909328002</v>
      </c>
      <c r="F46" s="20">
        <v>0</v>
      </c>
      <c r="G46" s="20">
        <v>0</v>
      </c>
      <c r="H46" s="20">
        <v>10.634836678456001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35.859199065761999</v>
      </c>
      <c r="E47" s="20">
        <v>1.4771549478479999</v>
      </c>
      <c r="F47" s="20">
        <v>0</v>
      </c>
      <c r="G47" s="20">
        <v>0</v>
      </c>
      <c r="H47" s="20">
        <v>37.336354013609999</v>
      </c>
    </row>
    <row r="48" spans="1:8" ht="16.95" customHeight="1" x14ac:dyDescent="0.3">
      <c r="A48" s="6"/>
      <c r="B48" s="9"/>
      <c r="C48" s="9" t="s">
        <v>45</v>
      </c>
      <c r="D48" s="20">
        <v>46.156438565125001</v>
      </c>
      <c r="E48" s="20">
        <v>1.8147521269413001</v>
      </c>
      <c r="F48" s="20">
        <v>0</v>
      </c>
      <c r="G48" s="20">
        <v>0</v>
      </c>
      <c r="H48" s="20">
        <v>47.971190692066997</v>
      </c>
    </row>
    <row r="49" spans="1:8" ht="16.95" customHeight="1" x14ac:dyDescent="0.3">
      <c r="A49" s="6"/>
      <c r="B49" s="9"/>
      <c r="C49" s="9" t="s">
        <v>46</v>
      </c>
      <c r="D49" s="20">
        <v>1995.3863761637999</v>
      </c>
      <c r="E49" s="20">
        <v>77.780808995526996</v>
      </c>
      <c r="F49" s="20">
        <v>2680.3295622349001</v>
      </c>
      <c r="G49" s="20">
        <v>0</v>
      </c>
      <c r="H49" s="20">
        <v>4753.4967473941997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25</v>
      </c>
      <c r="D51" s="20">
        <v>0</v>
      </c>
      <c r="E51" s="20">
        <v>0</v>
      </c>
      <c r="F51" s="20">
        <v>0</v>
      </c>
      <c r="G51" s="20">
        <v>80.853105917297995</v>
      </c>
      <c r="H51" s="20">
        <v>80.853105917297995</v>
      </c>
    </row>
    <row r="52" spans="1:8" ht="31.2" x14ac:dyDescent="0.3">
      <c r="A52" s="6">
        <v>7</v>
      </c>
      <c r="B52" s="6" t="s">
        <v>49</v>
      </c>
      <c r="C52" s="7" t="s">
        <v>50</v>
      </c>
      <c r="D52" s="20">
        <v>49.768883874217998</v>
      </c>
      <c r="E52" s="20">
        <v>1.9543223077947001</v>
      </c>
      <c r="F52" s="20">
        <v>0</v>
      </c>
      <c r="G52" s="20">
        <v>0</v>
      </c>
      <c r="H52" s="20">
        <v>51.723206182011999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11.769573752048</v>
      </c>
      <c r="H53" s="20">
        <v>11.769573752048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17.275906587000001</v>
      </c>
      <c r="H54" s="20">
        <v>17.275906587000001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18.093853127241001</v>
      </c>
      <c r="H55" s="20">
        <v>18.093853127241001</v>
      </c>
    </row>
    <row r="56" spans="1:8" x14ac:dyDescent="0.3">
      <c r="A56" s="6">
        <v>11</v>
      </c>
      <c r="B56" s="6" t="s">
        <v>55</v>
      </c>
      <c r="C56" s="7" t="s">
        <v>56</v>
      </c>
      <c r="D56" s="20">
        <v>0</v>
      </c>
      <c r="E56" s="20">
        <v>0</v>
      </c>
      <c r="F56" s="20">
        <v>0</v>
      </c>
      <c r="G56" s="20">
        <v>11.015938678068</v>
      </c>
      <c r="H56" s="20">
        <v>11.015938678068</v>
      </c>
    </row>
    <row r="57" spans="1:8" x14ac:dyDescent="0.3">
      <c r="A57" s="6">
        <v>12</v>
      </c>
      <c r="B57" s="6" t="s">
        <v>57</v>
      </c>
      <c r="C57" s="7" t="s">
        <v>52</v>
      </c>
      <c r="D57" s="20">
        <v>0</v>
      </c>
      <c r="E57" s="20">
        <v>0</v>
      </c>
      <c r="F57" s="20">
        <v>0</v>
      </c>
      <c r="G57" s="20">
        <v>36.274461799150998</v>
      </c>
      <c r="H57" s="20">
        <v>36.274461799150998</v>
      </c>
    </row>
    <row r="58" spans="1:8" ht="16.95" customHeight="1" x14ac:dyDescent="0.3">
      <c r="A58" s="6"/>
      <c r="B58" s="9"/>
      <c r="C58" s="9" t="s">
        <v>58</v>
      </c>
      <c r="D58" s="20">
        <v>49.768883874217998</v>
      </c>
      <c r="E58" s="20">
        <v>1.9543223077947001</v>
      </c>
      <c r="F58" s="20">
        <v>0</v>
      </c>
      <c r="G58" s="20">
        <v>175.28283986080999</v>
      </c>
      <c r="H58" s="20">
        <v>227.00604604282</v>
      </c>
    </row>
    <row r="59" spans="1:8" ht="16.95" customHeight="1" x14ac:dyDescent="0.3">
      <c r="A59" s="6"/>
      <c r="B59" s="9"/>
      <c r="C59" s="9" t="s">
        <v>59</v>
      </c>
      <c r="D59" s="20">
        <v>2045.1552600380001</v>
      </c>
      <c r="E59" s="20">
        <v>79.735131303322007</v>
      </c>
      <c r="F59" s="20">
        <v>2680.3295622349001</v>
      </c>
      <c r="G59" s="20">
        <v>175.28283986080999</v>
      </c>
      <c r="H59" s="20">
        <v>4980.502793437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2045.1552600380001</v>
      </c>
      <c r="E63" s="20">
        <v>79.735131303322007</v>
      </c>
      <c r="F63" s="20">
        <v>2680.3295622349001</v>
      </c>
      <c r="G63" s="20">
        <v>175.28283986080999</v>
      </c>
      <c r="H63" s="20">
        <v>4980.502793437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343.90398175130002</v>
      </c>
      <c r="H65" s="20">
        <v>343.90398175130002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171.47763157895</v>
      </c>
      <c r="H66" s="20">
        <v>171.47763157895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515.38161333025005</v>
      </c>
      <c r="H67" s="20">
        <v>515.38161333025005</v>
      </c>
    </row>
    <row r="68" spans="1:8" ht="16.95" customHeight="1" x14ac:dyDescent="0.3">
      <c r="A68" s="6"/>
      <c r="B68" s="9"/>
      <c r="C68" s="9" t="s">
        <v>76</v>
      </c>
      <c r="D68" s="20">
        <v>2045.1552600380001</v>
      </c>
      <c r="E68" s="20">
        <v>79.735131303322007</v>
      </c>
      <c r="F68" s="20">
        <v>2680.3295622349001</v>
      </c>
      <c r="G68" s="20">
        <v>690.66445319105003</v>
      </c>
      <c r="H68" s="20">
        <v>5495.8844067672999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61.35465780114</v>
      </c>
      <c r="E70" s="20">
        <f>E68 * 3%</f>
        <v>2.39205393909966</v>
      </c>
      <c r="F70" s="20">
        <f>F68 * 3%</f>
        <v>80.409886867047007</v>
      </c>
      <c r="G70" s="20">
        <f>G68 * 3%</f>
        <v>20.719933595731501</v>
      </c>
      <c r="H70" s="20">
        <f>SUM(D70:G70)</f>
        <v>164.87653220301817</v>
      </c>
    </row>
    <row r="71" spans="1:8" ht="16.95" customHeight="1" x14ac:dyDescent="0.3">
      <c r="A71" s="6"/>
      <c r="B71" s="9"/>
      <c r="C71" s="9" t="s">
        <v>72</v>
      </c>
      <c r="D71" s="20">
        <f>D70</f>
        <v>61.35465780114</v>
      </c>
      <c r="E71" s="20">
        <f>E70</f>
        <v>2.39205393909966</v>
      </c>
      <c r="F71" s="20">
        <f>F70</f>
        <v>80.409886867047007</v>
      </c>
      <c r="G71" s="20">
        <f>G70</f>
        <v>20.719933595731501</v>
      </c>
      <c r="H71" s="20">
        <f>SUM(D71:G71)</f>
        <v>164.87653220301817</v>
      </c>
    </row>
    <row r="72" spans="1:8" ht="16.95" customHeight="1" x14ac:dyDescent="0.3">
      <c r="A72" s="6"/>
      <c r="B72" s="9"/>
      <c r="C72" s="9" t="s">
        <v>71</v>
      </c>
      <c r="D72" s="20">
        <f>D71 + D68</f>
        <v>2106.5099178391401</v>
      </c>
      <c r="E72" s="20">
        <f>E71 + E68</f>
        <v>82.12718524242166</v>
      </c>
      <c r="F72" s="20">
        <f>F71 + F68</f>
        <v>2760.7394491019472</v>
      </c>
      <c r="G72" s="20">
        <f>G71 + G68</f>
        <v>711.38438678678153</v>
      </c>
      <c r="H72" s="20">
        <f>SUM(D72:G72)</f>
        <v>5660.7609389702902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421.30198356782807</v>
      </c>
      <c r="E74" s="20">
        <f>E72 * 20%</f>
        <v>16.425437048484334</v>
      </c>
      <c r="F74" s="20">
        <f>F72 * 20%</f>
        <v>552.14788982038942</v>
      </c>
      <c r="G74" s="20">
        <f>G72 * 20%</f>
        <v>142.27687735735631</v>
      </c>
      <c r="H74" s="20">
        <f>SUM(D74:G74)</f>
        <v>1132.1521877940581</v>
      </c>
    </row>
    <row r="75" spans="1:8" ht="16.95" customHeight="1" x14ac:dyDescent="0.3">
      <c r="A75" s="6"/>
      <c r="B75" s="9"/>
      <c r="C75" s="9" t="s">
        <v>67</v>
      </c>
      <c r="D75" s="20">
        <f>D74</f>
        <v>421.30198356782807</v>
      </c>
      <c r="E75" s="20">
        <f>E74</f>
        <v>16.425437048484334</v>
      </c>
      <c r="F75" s="20">
        <f>F74</f>
        <v>552.14788982038942</v>
      </c>
      <c r="G75" s="20">
        <f>G74</f>
        <v>142.27687735735631</v>
      </c>
      <c r="H75" s="20">
        <f>SUM(D75:G75)</f>
        <v>1132.1521877940581</v>
      </c>
    </row>
    <row r="76" spans="1:8" ht="16.95" customHeight="1" x14ac:dyDescent="0.3">
      <c r="A76" s="6"/>
      <c r="B76" s="9"/>
      <c r="C76" s="9" t="s">
        <v>66</v>
      </c>
      <c r="D76" s="20">
        <f>D75 + D72</f>
        <v>2527.811901406968</v>
      </c>
      <c r="E76" s="20">
        <f>E75 + E72</f>
        <v>98.552622290905987</v>
      </c>
      <c r="F76" s="20">
        <f>F75 + F72</f>
        <v>3312.8873389223368</v>
      </c>
      <c r="G76" s="20">
        <f>G75 + G72</f>
        <v>853.66126414413782</v>
      </c>
      <c r="H76" s="20">
        <f>SUM(D76:G76)</f>
        <v>6792.9131267643488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26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87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93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935.61796263050996</v>
      </c>
      <c r="E13" s="19">
        <v>15.546197913922001</v>
      </c>
      <c r="F13" s="19">
        <v>0</v>
      </c>
      <c r="G13" s="19">
        <v>0</v>
      </c>
      <c r="H13" s="19">
        <v>951.16416054443005</v>
      </c>
      <c r="J13" s="5"/>
    </row>
    <row r="14" spans="1:14" ht="16.95" customHeight="1" x14ac:dyDescent="0.3">
      <c r="A14" s="6"/>
      <c r="B14" s="9"/>
      <c r="C14" s="9" t="s">
        <v>87</v>
      </c>
      <c r="D14" s="19">
        <v>935.61796263050996</v>
      </c>
      <c r="E14" s="19">
        <v>15.546197913922001</v>
      </c>
      <c r="F14" s="19">
        <v>0</v>
      </c>
      <c r="G14" s="19">
        <v>0</v>
      </c>
      <c r="H14" s="19">
        <v>951.16416054443005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84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56</v>
      </c>
      <c r="D13" s="19">
        <v>0</v>
      </c>
      <c r="E13" s="19">
        <v>0</v>
      </c>
      <c r="F13" s="19">
        <v>0</v>
      </c>
      <c r="G13" s="19">
        <v>11.015938678068</v>
      </c>
      <c r="H13" s="19">
        <v>11.015938678068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11.015938678068</v>
      </c>
      <c r="H14" s="19">
        <v>11.015938678068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2025-11-18T09:11:08Z</dcterms:modified>
</cp:coreProperties>
</file>